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<sst xmlns="http://schemas.openxmlformats.org/spreadsheetml/2006/main" count="105" uniqueCount="73">
  <si>
    <t xml:space="preserve"> </t>
  </si>
  <si>
    <t>-</t>
  </si>
  <si>
    <t>101</t>
  </si>
  <si>
    <t>0000</t>
  </si>
  <si>
    <t>110</t>
  </si>
  <si>
    <t>106</t>
  </si>
  <si>
    <t>111</t>
  </si>
  <si>
    <t>120</t>
  </si>
  <si>
    <t>202</t>
  </si>
  <si>
    <t>151</t>
  </si>
  <si>
    <t>Дотации бюджетам поселений на поддержку мер по обеспечению сбалансированности бюджетов</t>
  </si>
  <si>
    <t>0100313</t>
  </si>
  <si>
    <t> </t>
  </si>
  <si>
    <t>План на отчетный период тыс.руб.</t>
  </si>
  <si>
    <t>Утвержденные бюджетные назначения тыс.руб.</t>
  </si>
  <si>
    <t>Фактическое исполнение тыс. руб.</t>
  </si>
  <si>
    <t>% исполнения к плану года</t>
  </si>
  <si>
    <t>% исполнения к плану отчетного периода</t>
  </si>
  <si>
    <t xml:space="preserve">Налог на доходы физических лиц </t>
  </si>
  <si>
    <t xml:space="preserve">     СОБСТВЕННЫЕ ДОХОДЫ</t>
  </si>
  <si>
    <t xml:space="preserve">     ДОХОДЫ БЮДЖЕТА - ВСЕГО</t>
  </si>
  <si>
    <t xml:space="preserve">      БЕЗВОЗМЕЗДНЫЕ ПОСТУПЛЕНИЯ</t>
  </si>
  <si>
    <t>Код дохода</t>
  </si>
  <si>
    <t xml:space="preserve"> Наименование дохода</t>
  </si>
  <si>
    <t>0020</t>
  </si>
  <si>
    <t>0200001</t>
  </si>
  <si>
    <t>0210</t>
  </si>
  <si>
    <t>0103010</t>
  </si>
  <si>
    <t xml:space="preserve">Налог на имущество </t>
  </si>
  <si>
    <t>Земельный налог с организаций, взимаемый по ставкам, установленным в соответствии с подпунктом 2 пункта 1 статьи 394 Налогового кодекса Российской Федерации</t>
  </si>
  <si>
    <t>0603310</t>
  </si>
  <si>
    <t>Земельный налог с физических лиц, обладающих земельным участком, расположенным в границах сельских поселений</t>
  </si>
  <si>
    <t>0604310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</si>
  <si>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</si>
  <si>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0402001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</si>
  <si>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исклюением земельных участков муниципальных бюджетных и автономных учреждений)</t>
  </si>
  <si>
    <t>0502510</t>
  </si>
  <si>
    <t>Субсидии бюджетам сельских поселений на реализацию программ формирования современной городской среды</t>
  </si>
  <si>
    <t>Субсидии бюджетам муниципальных образований в Республике Марий Эл на осуществление целевых мероприятий в отношении автомобильных дорог общего пользования местного значения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</si>
  <si>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</si>
  <si>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</si>
  <si>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Дотации бюджетам сельских поселений на выравнивание бюджетной обеспеченности из бюджетов муниципальных районов</t>
  </si>
  <si>
    <t>1600110</t>
  </si>
  <si>
    <t>Межбюджетные трансферты, передаваемые бюджетам сельских поселений из бюджетов муниципальных районов на осуществление полномочий по дорожной деятельности в отношении автомобильных дорог местного значения в границах населенных пунктов поселения</t>
  </si>
  <si>
    <t>4001410</t>
  </si>
  <si>
    <t>0110</t>
  </si>
  <si>
    <t>Межбюджетные трансферты, передаваемые бюджетам сельских поселений из бюджетов муниципальных районов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РФ</t>
  </si>
  <si>
    <t>0120</t>
  </si>
  <si>
    <t>Межбюжетные трансфетры, передаваемые бюджетам сельских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</si>
  <si>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</si>
  <si>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0503510</t>
  </si>
  <si>
    <t>0507510</t>
  </si>
  <si>
    <t>Доходы от сдачи в аренду имущества, составляющие казну сельских поселений (за исключением земельных участков)</t>
  </si>
  <si>
    <t>1503010</t>
  </si>
  <si>
    <t>Инициативные платежи, зачисляемые в бюджеты   сельских поселений (в рамках обустройства детской игровой площадки в д. Кужмара Звениговского района)</t>
  </si>
  <si>
    <t>Инициативные платежи, зачисляемые в бюджеты сельских поселений (в рамках обустройства детской игровой площадки "Муровейник" в д. Большой Кожвож Звениговского района)</t>
  </si>
  <si>
    <t>Инициативные платежи, зачисляемые в бюджеты сельских поселений (в рамках обустройства спортивной площадки "Крепыш в д. Большой Кожвож Звеиговского района Республики Марий Эл)</t>
  </si>
  <si>
    <t>Инициативные платежи, зачисляемые в бюджеты сельских поселений (в рамках восстановления историко-культурного памятника в д. Нуктуж)</t>
  </si>
  <si>
    <t>Инициативные платежи, зачисляемые в бюджеты сельских поселений (в рамках ремонта военно- мемориального объекта с. Кужмара)</t>
  </si>
  <si>
    <t>0001</t>
  </si>
  <si>
    <t>0002</t>
  </si>
  <si>
    <t>0003</t>
  </si>
  <si>
    <t>0004</t>
  </si>
  <si>
    <t>0005</t>
  </si>
  <si>
    <t xml:space="preserve">    Субсидии бюджетам сельских поселений на обеспечение комплексного развития сельских территорий</t>
  </si>
  <si>
    <t>Субсидии бюджетам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</t>
  </si>
  <si>
    <t>0060</t>
  </si>
  <si>
    <t>Иные межбюджетные трансферты из республиканского бюджета Республики Марий Эл бюджетам сельских поселений на выполнение работ по предотвращению распространения сорного растения борщевика Сосновского</t>
  </si>
  <si>
    <t>0010</t>
  </si>
  <si>
    <t>Прочие межбюжетные трансфетры, передаваемые бюджетам сельских поселений  на осуществление полномочий в соответствии  со статьей 14 ФЗ №131-ФЗ от 06.10.2003г. "Об общих принципах организации местного самоуправления"</t>
  </si>
  <si>
    <t>4999910</t>
  </si>
  <si>
    <t>0200</t>
  </si>
  <si>
    <t>Справка об исполнении бюджета Кужмарского сельского поселения за 1 полугодие 2021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</si>
</sst>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  <numFmt numFmtId="175" formatCode="#,##0.000"/>
    <numFmt numFmtId="176" formatCode="#,##0.0"/>
    <numFmt numFmtId="177" formatCode="0000"/>
    <numFmt numFmtId="178" formatCode="000000"/>
  </numFmts>
  <fonts count="42"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4" fontId="0" fillId="0" borderId="0" xfId="0" applyNumberFormat="1" applyAlignment="1">
      <alignment horizontal="left" vertical="top"/>
    </xf>
    <xf numFmtId="4" fontId="0" fillId="0" borderId="10" xfId="0" applyNumberFormat="1" applyBorder="1" applyAlignment="1">
      <alignment horizontal="right" vertical="top"/>
    </xf>
    <xf numFmtId="4" fontId="1" fillId="33" borderId="11" xfId="0" applyNumberFormat="1" applyFont="1" applyFill="1" applyBorder="1" applyAlignment="1">
      <alignment horizontal="right" vertical="top"/>
    </xf>
    <xf numFmtId="4" fontId="0" fillId="33" borderId="10" xfId="0" applyNumberFormat="1" applyFont="1" applyFill="1" applyBorder="1" applyAlignment="1">
      <alignment horizontal="right" vertical="top"/>
    </xf>
    <xf numFmtId="4" fontId="0" fillId="33" borderId="11" xfId="0" applyNumberFormat="1" applyFont="1" applyFill="1" applyBorder="1" applyAlignment="1">
      <alignment horizontal="right" vertical="top"/>
    </xf>
    <xf numFmtId="4" fontId="1" fillId="33" borderId="10" xfId="0" applyNumberFormat="1" applyFont="1" applyFill="1" applyBorder="1" applyAlignment="1">
      <alignment horizontal="right" vertical="top"/>
    </xf>
    <xf numFmtId="4" fontId="0" fillId="33" borderId="11" xfId="0" applyNumberFormat="1" applyFill="1" applyBorder="1" applyAlignment="1">
      <alignment horizontal="right" vertical="top"/>
    </xf>
    <xf numFmtId="4" fontId="1" fillId="33" borderId="12" xfId="0" applyNumberFormat="1" applyFont="1" applyFill="1" applyBorder="1" applyAlignment="1">
      <alignment horizontal="right" vertical="top"/>
    </xf>
    <xf numFmtId="4" fontId="1" fillId="33" borderId="13" xfId="0" applyNumberFormat="1" applyFont="1" applyFill="1" applyBorder="1" applyAlignment="1">
      <alignment horizontal="right" vertical="top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4" fontId="1" fillId="33" borderId="0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 vertical="top"/>
    </xf>
    <xf numFmtId="4" fontId="0" fillId="0" borderId="15" xfId="0" applyNumberFormat="1" applyBorder="1" applyAlignment="1">
      <alignment horizontal="right" vertical="top"/>
    </xf>
    <xf numFmtId="4" fontId="0" fillId="0" borderId="16" xfId="0" applyNumberFormat="1" applyBorder="1" applyAlignment="1">
      <alignment horizontal="right" vertical="top"/>
    </xf>
    <xf numFmtId="4" fontId="0" fillId="0" borderId="17" xfId="0" applyNumberFormat="1" applyBorder="1" applyAlignment="1">
      <alignment horizontal="right" vertical="top"/>
    </xf>
    <xf numFmtId="4" fontId="0" fillId="33" borderId="18" xfId="0" applyNumberFormat="1" applyFont="1" applyFill="1" applyBorder="1" applyAlignment="1">
      <alignment horizontal="right" vertical="top"/>
    </xf>
    <xf numFmtId="4" fontId="0" fillId="33" borderId="18" xfId="0" applyNumberFormat="1" applyFill="1" applyBorder="1" applyAlignment="1">
      <alignment horizontal="right" vertical="top"/>
    </xf>
    <xf numFmtId="0" fontId="0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0" fontId="0" fillId="33" borderId="22" xfId="0" applyNumberFormat="1" applyFont="1" applyFill="1" applyBorder="1" applyAlignment="1">
      <alignment horizontal="center" vertical="top"/>
    </xf>
    <xf numFmtId="0" fontId="0" fillId="33" borderId="23" xfId="0" applyNumberFormat="1" applyFont="1" applyFill="1" applyBorder="1" applyAlignment="1">
      <alignment horizontal="center" vertical="top"/>
    </xf>
    <xf numFmtId="0" fontId="0" fillId="33" borderId="24" xfId="0" applyNumberFormat="1" applyFont="1" applyFill="1" applyBorder="1" applyAlignment="1">
      <alignment horizontal="center"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0" fontId="0" fillId="33" borderId="28" xfId="0" applyNumberFormat="1" applyFont="1" applyFill="1" applyBorder="1" applyAlignment="1">
      <alignment horizontal="center" vertical="top"/>
    </xf>
    <xf numFmtId="4" fontId="0" fillId="33" borderId="29" xfId="0" applyNumberFormat="1" applyFont="1" applyFill="1" applyBorder="1" applyAlignment="1">
      <alignment horizontal="right" vertical="top"/>
    </xf>
    <xf numFmtId="4" fontId="0" fillId="0" borderId="30" xfId="0" applyNumberFormat="1" applyBorder="1" applyAlignment="1">
      <alignment horizontal="right" vertical="top"/>
    </xf>
    <xf numFmtId="0" fontId="0" fillId="33" borderId="31" xfId="0" applyNumberFormat="1" applyFont="1" applyFill="1" applyBorder="1" applyAlignment="1">
      <alignment horizontal="center" vertical="top"/>
    </xf>
    <xf numFmtId="4" fontId="0" fillId="33" borderId="32" xfId="0" applyNumberFormat="1" applyFont="1" applyFill="1" applyBorder="1" applyAlignment="1">
      <alignment horizontal="right" vertical="top"/>
    </xf>
    <xf numFmtId="4" fontId="0" fillId="33" borderId="33" xfId="0" applyNumberFormat="1" applyFont="1" applyFill="1" applyBorder="1" applyAlignment="1">
      <alignment horizontal="right" vertical="top"/>
    </xf>
    <xf numFmtId="4" fontId="0" fillId="33" borderId="34" xfId="0" applyNumberFormat="1" applyFont="1" applyFill="1" applyBorder="1" applyAlignment="1">
      <alignment horizontal="right" vertical="top"/>
    </xf>
    <xf numFmtId="4" fontId="0" fillId="33" borderId="35" xfId="0" applyNumberFormat="1" applyFont="1" applyFill="1" applyBorder="1" applyAlignment="1">
      <alignment horizontal="right" vertical="top"/>
    </xf>
    <xf numFmtId="49" fontId="0" fillId="33" borderId="36" xfId="0" applyNumberFormat="1" applyFill="1" applyBorder="1" applyAlignment="1">
      <alignment horizontal="center" vertical="top"/>
    </xf>
    <xf numFmtId="49" fontId="0" fillId="33" borderId="36" xfId="0" applyNumberFormat="1" applyFont="1" applyFill="1" applyBorder="1" applyAlignment="1">
      <alignment horizontal="center" vertical="top"/>
    </xf>
    <xf numFmtId="0" fontId="0" fillId="33" borderId="37" xfId="0" applyNumberFormat="1" applyFill="1" applyBorder="1" applyAlignment="1">
      <alignment vertical="top" wrapText="1"/>
    </xf>
    <xf numFmtId="0" fontId="0" fillId="33" borderId="15" xfId="0" applyNumberFormat="1" applyFont="1" applyFill="1" applyBorder="1" applyAlignment="1">
      <alignment vertical="top" wrapText="1"/>
    </xf>
    <xf numFmtId="49" fontId="0" fillId="33" borderId="38" xfId="0" applyNumberFormat="1" applyFill="1" applyBorder="1" applyAlignment="1">
      <alignment horizontal="center" vertical="top"/>
    </xf>
    <xf numFmtId="49" fontId="0" fillId="33" borderId="38" xfId="0" applyNumberFormat="1" applyFont="1" applyFill="1" applyBorder="1" applyAlignment="1">
      <alignment horizontal="center" vertical="top"/>
    </xf>
    <xf numFmtId="0" fontId="0" fillId="33" borderId="38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33" borderId="39" xfId="0" applyNumberFormat="1" applyFont="1" applyFill="1" applyBorder="1" applyAlignment="1">
      <alignment horizontal="center" vertical="top"/>
    </xf>
    <xf numFmtId="49" fontId="0" fillId="33" borderId="39" xfId="0" applyNumberFormat="1" applyFill="1" applyBorder="1" applyAlignment="1">
      <alignment horizontal="center" vertical="top"/>
    </xf>
    <xf numFmtId="49" fontId="0" fillId="33" borderId="39" xfId="0" applyNumberFormat="1" applyFont="1" applyFill="1" applyBorder="1" applyAlignment="1">
      <alignment horizontal="center" vertical="top"/>
    </xf>
    <xf numFmtId="0" fontId="0" fillId="33" borderId="27" xfId="0" applyNumberFormat="1" applyFill="1" applyBorder="1" applyAlignment="1">
      <alignment vertical="top" wrapText="1"/>
    </xf>
    <xf numFmtId="0" fontId="0" fillId="33" borderId="40" xfId="0" applyNumberFormat="1" applyFont="1" applyFill="1" applyBorder="1" applyAlignment="1">
      <alignment vertical="top" wrapText="1"/>
    </xf>
    <xf numFmtId="0" fontId="3" fillId="0" borderId="0" xfId="0" applyNumberFormat="1" applyFont="1" applyAlignment="1">
      <alignment horizontal="center"/>
    </xf>
    <xf numFmtId="0" fontId="0" fillId="0" borderId="41" xfId="0" applyNumberForma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45" xfId="0" applyNumberFormat="1" applyBorder="1" applyAlignment="1">
      <alignment horizontal="center" vertical="center" wrapText="1"/>
    </xf>
    <xf numFmtId="0" fontId="0" fillId="0" borderId="46" xfId="0" applyNumberFormat="1" applyFont="1" applyBorder="1" applyAlignment="1">
      <alignment horizontal="center" vertical="center" wrapText="1"/>
    </xf>
    <xf numFmtId="0" fontId="1" fillId="33" borderId="27" xfId="0" applyNumberFormat="1" applyFont="1" applyFill="1" applyBorder="1" applyAlignment="1">
      <alignment horizontal="left" vertical="top"/>
    </xf>
    <xf numFmtId="0" fontId="1" fillId="33" borderId="47" xfId="0" applyNumberFormat="1" applyFont="1" applyFill="1" applyBorder="1" applyAlignment="1">
      <alignment horizontal="left" vertical="top"/>
    </xf>
    <xf numFmtId="0" fontId="1" fillId="33" borderId="48" xfId="0" applyNumberFormat="1" applyFont="1" applyFill="1" applyBorder="1" applyAlignment="1">
      <alignment horizontal="left" vertical="top"/>
    </xf>
    <xf numFmtId="0" fontId="1" fillId="33" borderId="32" xfId="0" applyNumberFormat="1" applyFont="1" applyFill="1" applyBorder="1" applyAlignment="1">
      <alignment horizontal="left" vertical="top"/>
    </xf>
    <xf numFmtId="0" fontId="2" fillId="33" borderId="49" xfId="0" applyNumberFormat="1" applyFont="1" applyFill="1" applyBorder="1" applyAlignment="1">
      <alignment horizontal="left" vertical="top"/>
    </xf>
    <xf numFmtId="0" fontId="2" fillId="33" borderId="50" xfId="0" applyNumberFormat="1" applyFont="1" applyFill="1" applyBorder="1" applyAlignment="1">
      <alignment horizontal="left" vertical="top"/>
    </xf>
    <xf numFmtId="0" fontId="2" fillId="33" borderId="51" xfId="0" applyNumberFormat="1" applyFont="1" applyFill="1" applyBorder="1" applyAlignment="1">
      <alignment horizontal="left" vertical="top"/>
    </xf>
    <xf numFmtId="0" fontId="0" fillId="0" borderId="52" xfId="0" applyNumberFormat="1" applyBorder="1" applyAlignment="1">
      <alignment horizontal="center" vertical="center" wrapText="1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4" xfId="0" applyNumberFormat="1" applyBorder="1" applyAlignment="1">
      <alignment horizontal="center" vertical="center"/>
    </xf>
    <xf numFmtId="0" fontId="0" fillId="0" borderId="52" xfId="0" applyNumberFormat="1" applyFont="1" applyBorder="1" applyAlignment="1">
      <alignment horizontal="center" vertical="center"/>
    </xf>
    <xf numFmtId="0" fontId="0" fillId="0" borderId="55" xfId="0" applyNumberFormat="1" applyFont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5" xfId="0" applyNumberFormat="1" applyFont="1" applyBorder="1" applyAlignment="1">
      <alignment horizontal="center" vertical="center" wrapText="1"/>
    </xf>
    <xf numFmtId="0" fontId="0" fillId="0" borderId="56" xfId="0" applyNumberFormat="1" applyFont="1" applyBorder="1" applyAlignment="1">
      <alignment horizontal="center" vertical="center" wrapText="1"/>
    </xf>
    <xf numFmtId="49" fontId="0" fillId="33" borderId="57" xfId="0" applyNumberFormat="1" applyFill="1" applyBorder="1" applyAlignment="1">
      <alignment horizontal="center" vertical="top"/>
    </xf>
    <xf numFmtId="0" fontId="0" fillId="33" borderId="40" xfId="0" applyNumberFormat="1" applyFill="1" applyBorder="1" applyAlignment="1">
      <alignment vertical="top" wrapText="1"/>
    </xf>
    <xf numFmtId="0" fontId="1" fillId="33" borderId="27" xfId="0" applyNumberFormat="1" applyFont="1" applyFill="1" applyBorder="1" applyAlignment="1">
      <alignment horizontal="left" vertical="top" wrapText="1"/>
    </xf>
    <xf numFmtId="0" fontId="1" fillId="33" borderId="47" xfId="0" applyNumberFormat="1" applyFont="1" applyFill="1" applyBorder="1" applyAlignment="1">
      <alignment horizontal="left" vertical="top" wrapText="1"/>
    </xf>
    <xf numFmtId="0" fontId="1" fillId="33" borderId="50" xfId="0" applyNumberFormat="1" applyFont="1" applyFill="1" applyBorder="1" applyAlignment="1">
      <alignment horizontal="left" vertical="top" wrapText="1"/>
    </xf>
    <xf numFmtId="0" fontId="1" fillId="33" borderId="51" xfId="0" applyNumberFormat="1" applyFont="1" applyFill="1" applyBorder="1" applyAlignment="1">
      <alignment horizontal="left" vertical="top" wrapText="1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37" xfId="0" applyNumberFormat="1" applyFont="1" applyFill="1" applyBorder="1" applyAlignment="1">
      <alignment horizontal="left" vertical="top" wrapText="1" indent="2"/>
    </xf>
    <xf numFmtId="0" fontId="0" fillId="33" borderId="15" xfId="0" applyNumberFormat="1" applyFont="1" applyFill="1" applyBorder="1" applyAlignment="1">
      <alignment horizontal="left" vertical="top" wrapText="1" indent="2"/>
    </xf>
    <xf numFmtId="49" fontId="0" fillId="33" borderId="29" xfId="0" applyNumberFormat="1" applyFill="1" applyBorder="1" applyAlignment="1">
      <alignment horizontal="center" vertical="top"/>
    </xf>
    <xf numFmtId="0" fontId="0" fillId="33" borderId="58" xfId="0" applyNumberFormat="1" applyFont="1" applyFill="1" applyBorder="1" applyAlignment="1">
      <alignment horizontal="center" vertical="top"/>
    </xf>
    <xf numFmtId="0" fontId="0" fillId="33" borderId="47" xfId="0" applyNumberFormat="1" applyFont="1" applyFill="1" applyBorder="1" applyAlignment="1">
      <alignment horizontal="center" vertical="top"/>
    </xf>
    <xf numFmtId="0" fontId="0" fillId="33" borderId="57" xfId="0" applyNumberFormat="1" applyFont="1" applyFill="1" applyBorder="1" applyAlignment="1">
      <alignment horizontal="center" vertical="top"/>
    </xf>
    <xf numFmtId="0" fontId="0" fillId="33" borderId="28" xfId="0" applyNumberFormat="1" applyFill="1" applyBorder="1" applyAlignment="1">
      <alignment vertical="top" wrapText="1"/>
    </xf>
    <xf numFmtId="0" fontId="0" fillId="33" borderId="59" xfId="0" applyNumberFormat="1" applyFill="1" applyBorder="1" applyAlignment="1">
      <alignment vertical="top" wrapText="1"/>
    </xf>
    <xf numFmtId="49" fontId="0" fillId="33" borderId="53" xfId="0" applyNumberFormat="1" applyFill="1" applyBorder="1" applyAlignment="1">
      <alignment horizontal="center" vertical="top"/>
    </xf>
    <xf numFmtId="49" fontId="0" fillId="33" borderId="60" xfId="0" applyNumberFormat="1" applyFill="1" applyBorder="1" applyAlignment="1">
      <alignment horizontal="center" vertical="top"/>
    </xf>
    <xf numFmtId="49" fontId="0" fillId="33" borderId="58" xfId="0" applyNumberFormat="1" applyFill="1" applyBorder="1" applyAlignment="1">
      <alignment horizontal="center" vertical="top"/>
    </xf>
    <xf numFmtId="49" fontId="0" fillId="33" borderId="47" xfId="0" applyNumberFormat="1" applyFill="1" applyBorder="1" applyAlignment="1">
      <alignment horizontal="center" vertical="top"/>
    </xf>
    <xf numFmtId="0" fontId="0" fillId="33" borderId="27" xfId="0" applyNumberFormat="1" applyFill="1" applyBorder="1" applyAlignment="1">
      <alignment horizontal="center" vertical="top" wrapText="1"/>
    </xf>
    <xf numFmtId="0" fontId="0" fillId="33" borderId="40" xfId="0" applyNumberFormat="1" applyFill="1" applyBorder="1" applyAlignment="1">
      <alignment horizontal="center" vertical="top" wrapText="1"/>
    </xf>
    <xf numFmtId="49" fontId="0" fillId="33" borderId="61" xfId="0" applyNumberFormat="1" applyFill="1" applyBorder="1" applyAlignment="1">
      <alignment horizontal="center" vertical="top"/>
    </xf>
    <xf numFmtId="49" fontId="0" fillId="33" borderId="48" xfId="0" applyNumberFormat="1" applyFill="1" applyBorder="1" applyAlignment="1">
      <alignment horizontal="center" vertical="top"/>
    </xf>
    <xf numFmtId="49" fontId="0" fillId="33" borderId="62" xfId="0" applyNumberForma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33"/>
  <sheetViews>
    <sheetView tabSelected="1" zoomScalePageLayoutView="0" workbookViewId="0" topLeftCell="A1">
      <selection activeCell="A1" sqref="A1:IV1"/>
    </sheetView>
  </sheetViews>
  <sheetFormatPr defaultColWidth="10.66015625" defaultRowHeight="11.25" outlineLevelRow="1"/>
  <cols>
    <col min="1" max="1" width="18.16015625" style="1" customWidth="1"/>
    <col min="2" max="2" width="32.66015625" style="1" customWidth="1"/>
    <col min="3" max="3" width="4.5" style="1" customWidth="1"/>
    <col min="4" max="4" width="3.5" style="1" customWidth="1"/>
    <col min="5" max="5" width="2.5" style="1" customWidth="1"/>
    <col min="6" max="6" width="0.82421875" style="1" customWidth="1"/>
    <col min="7" max="7" width="1.66796875" style="1" customWidth="1"/>
    <col min="8" max="8" width="2.33203125" style="1" customWidth="1"/>
    <col min="9" max="9" width="3.5" style="1" customWidth="1"/>
    <col min="10" max="10" width="3.33203125" style="1" customWidth="1"/>
    <col min="11" max="11" width="6.16015625" style="1" customWidth="1"/>
    <col min="12" max="17" width="18.16015625" style="1" customWidth="1"/>
    <col min="18" max="18" width="13.83203125" style="0" bestFit="1" customWidth="1"/>
  </cols>
  <sheetData>
    <row r="1" spans="1:16" s="1" customFormat="1" ht="12.75" customHeight="1" thickBot="1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7" ht="11.25" customHeight="1">
      <c r="A2" s="68" t="s">
        <v>23</v>
      </c>
      <c r="B2" s="69"/>
      <c r="C2" s="53" t="s">
        <v>22</v>
      </c>
      <c r="D2" s="72"/>
      <c r="E2" s="72"/>
      <c r="F2" s="72"/>
      <c r="G2" s="72"/>
      <c r="H2" s="72"/>
      <c r="I2" s="72"/>
      <c r="J2" s="72"/>
      <c r="K2" s="73"/>
      <c r="L2" s="66" t="s">
        <v>14</v>
      </c>
      <c r="M2" s="66" t="s">
        <v>13</v>
      </c>
      <c r="N2" s="57" t="s">
        <v>15</v>
      </c>
      <c r="O2" s="53" t="s">
        <v>16</v>
      </c>
      <c r="P2" s="55" t="s">
        <v>17</v>
      </c>
      <c r="Q2"/>
    </row>
    <row r="3" spans="1:17" ht="35.25" customHeight="1" thickBot="1">
      <c r="A3" s="70"/>
      <c r="B3" s="71"/>
      <c r="C3" s="74"/>
      <c r="D3" s="74"/>
      <c r="E3" s="74"/>
      <c r="F3" s="74"/>
      <c r="G3" s="74"/>
      <c r="H3" s="74"/>
      <c r="I3" s="74"/>
      <c r="J3" s="74"/>
      <c r="K3" s="67"/>
      <c r="L3" s="67"/>
      <c r="M3" s="67"/>
      <c r="N3" s="58"/>
      <c r="O3" s="54"/>
      <c r="P3" s="56"/>
      <c r="Q3"/>
    </row>
    <row r="4" spans="1:16" s="2" customFormat="1" ht="12" customHeight="1">
      <c r="A4" s="63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5"/>
      <c r="L4" s="10">
        <f>SUM(L5+L19)</f>
        <v>12272.059999999998</v>
      </c>
      <c r="M4" s="14">
        <f>M5+M19</f>
        <v>6136.029999999999</v>
      </c>
      <c r="N4" s="10">
        <f>N5+N19</f>
        <v>3110.3600000000006</v>
      </c>
      <c r="O4" s="11">
        <f aca="true" t="shared" si="0" ref="O4:O12">N4*100/L4</f>
        <v>25.345052093943487</v>
      </c>
      <c r="P4" s="15">
        <f aca="true" t="shared" si="1" ref="P4:P12">N4*100/M4</f>
        <v>50.69010418788697</v>
      </c>
    </row>
    <row r="5" spans="1:16" s="1" customFormat="1" ht="11.25" customHeight="1" thickBot="1">
      <c r="A5" s="59" t="s">
        <v>19</v>
      </c>
      <c r="B5" s="60"/>
      <c r="C5" s="61"/>
      <c r="D5" s="61"/>
      <c r="E5" s="61"/>
      <c r="F5" s="61"/>
      <c r="G5" s="61"/>
      <c r="H5" s="61"/>
      <c r="I5" s="61"/>
      <c r="J5" s="61"/>
      <c r="K5" s="62"/>
      <c r="L5" s="14">
        <f>SUM(L6:L18)</f>
        <v>2459.769999999999</v>
      </c>
      <c r="M5" s="8">
        <f>SUM(M6:M18)</f>
        <v>1229.8849999999995</v>
      </c>
      <c r="N5" s="14">
        <f>SUM(N6:N18)</f>
        <v>938.3300000000002</v>
      </c>
      <c r="O5" s="5">
        <f t="shared" si="0"/>
        <v>38.14706253023659</v>
      </c>
      <c r="P5" s="16">
        <f>N5*100/M5</f>
        <v>76.29412506047318</v>
      </c>
    </row>
    <row r="6" spans="1:16" s="2" customFormat="1" ht="12.75" customHeight="1" outlineLevel="1">
      <c r="A6" s="41" t="s">
        <v>18</v>
      </c>
      <c r="B6" s="42"/>
      <c r="C6" s="22" t="s">
        <v>2</v>
      </c>
      <c r="D6" s="48" t="s">
        <v>25</v>
      </c>
      <c r="E6" s="49"/>
      <c r="F6" s="49"/>
      <c r="G6" s="49"/>
      <c r="H6" s="49"/>
      <c r="I6" s="47" t="s">
        <v>3</v>
      </c>
      <c r="J6" s="47"/>
      <c r="K6" s="23" t="s">
        <v>4</v>
      </c>
      <c r="L6" s="20">
        <v>272</v>
      </c>
      <c r="M6" s="6">
        <f>SUM(L6/2)</f>
        <v>136</v>
      </c>
      <c r="N6" s="6">
        <v>163.7</v>
      </c>
      <c r="O6" s="7">
        <f t="shared" si="0"/>
        <v>60.18382352941176</v>
      </c>
      <c r="P6" s="17">
        <f>N6*100/M6</f>
        <v>120.36764705882352</v>
      </c>
    </row>
    <row r="7" spans="1:18" s="2" customFormat="1" ht="15" customHeight="1" outlineLevel="1">
      <c r="A7" s="41" t="s">
        <v>28</v>
      </c>
      <c r="B7" s="42"/>
      <c r="C7" s="24" t="s">
        <v>5</v>
      </c>
      <c r="D7" s="43" t="s">
        <v>27</v>
      </c>
      <c r="E7" s="44"/>
      <c r="F7" s="44"/>
      <c r="G7" s="44"/>
      <c r="H7" s="44"/>
      <c r="I7" s="45" t="s">
        <v>3</v>
      </c>
      <c r="J7" s="45"/>
      <c r="K7" s="25" t="s">
        <v>4</v>
      </c>
      <c r="L7" s="20">
        <v>802</v>
      </c>
      <c r="M7" s="6">
        <f>SUM(L7/2)</f>
        <v>401</v>
      </c>
      <c r="N7" s="6">
        <v>209.06</v>
      </c>
      <c r="O7" s="7">
        <f t="shared" si="0"/>
        <v>26.06733167082294</v>
      </c>
      <c r="P7" s="17">
        <f t="shared" si="1"/>
        <v>52.13466334164588</v>
      </c>
      <c r="R7" s="3"/>
    </row>
    <row r="8" spans="1:16" s="2" customFormat="1" ht="36.75" customHeight="1" outlineLevel="1">
      <c r="A8" s="41" t="s">
        <v>29</v>
      </c>
      <c r="B8" s="42"/>
      <c r="C8" s="24" t="s">
        <v>5</v>
      </c>
      <c r="D8" s="43" t="s">
        <v>30</v>
      </c>
      <c r="E8" s="44"/>
      <c r="F8" s="44"/>
      <c r="G8" s="44"/>
      <c r="H8" s="44"/>
      <c r="I8" s="45" t="s">
        <v>3</v>
      </c>
      <c r="J8" s="45"/>
      <c r="K8" s="25" t="s">
        <v>4</v>
      </c>
      <c r="L8" s="20">
        <v>67.9</v>
      </c>
      <c r="M8" s="6">
        <f aca="true" t="shared" si="2" ref="M8:M18">SUM(L8/2)</f>
        <v>33.95</v>
      </c>
      <c r="N8" s="6">
        <v>34.04</v>
      </c>
      <c r="O8" s="7">
        <f t="shared" si="0"/>
        <v>50.13254786450662</v>
      </c>
      <c r="P8" s="17">
        <f t="shared" si="1"/>
        <v>100.26509572901324</v>
      </c>
    </row>
    <row r="9" spans="1:16" s="2" customFormat="1" ht="37.5" customHeight="1" outlineLevel="1">
      <c r="A9" s="41" t="s">
        <v>31</v>
      </c>
      <c r="B9" s="42"/>
      <c r="C9" s="24" t="s">
        <v>5</v>
      </c>
      <c r="D9" s="43" t="s">
        <v>32</v>
      </c>
      <c r="E9" s="44"/>
      <c r="F9" s="44"/>
      <c r="G9" s="44"/>
      <c r="H9" s="44"/>
      <c r="I9" s="45" t="s">
        <v>3</v>
      </c>
      <c r="J9" s="45"/>
      <c r="K9" s="25" t="s">
        <v>4</v>
      </c>
      <c r="L9" s="20">
        <v>155.6</v>
      </c>
      <c r="M9" s="6">
        <f t="shared" si="2"/>
        <v>77.8</v>
      </c>
      <c r="N9" s="6">
        <v>10.04</v>
      </c>
      <c r="O9" s="7">
        <f t="shared" si="0"/>
        <v>6.452442159383033</v>
      </c>
      <c r="P9" s="17">
        <f t="shared" si="1"/>
        <v>12.904884318766065</v>
      </c>
    </row>
    <row r="10" spans="1:16" s="2" customFormat="1" ht="57.75" customHeight="1" outlineLevel="1">
      <c r="A10" s="41" t="s">
        <v>33</v>
      </c>
      <c r="B10" s="42"/>
      <c r="C10" s="24">
        <v>108</v>
      </c>
      <c r="D10" s="43" t="s">
        <v>34</v>
      </c>
      <c r="E10" s="44"/>
      <c r="F10" s="44"/>
      <c r="G10" s="44"/>
      <c r="H10" s="44"/>
      <c r="I10" s="45" t="s">
        <v>3</v>
      </c>
      <c r="J10" s="45"/>
      <c r="K10" s="25">
        <v>110</v>
      </c>
      <c r="L10" s="20">
        <v>2.1</v>
      </c>
      <c r="M10" s="6">
        <f t="shared" si="2"/>
        <v>1.05</v>
      </c>
      <c r="N10" s="6">
        <v>1.1</v>
      </c>
      <c r="O10" s="7">
        <f t="shared" si="0"/>
        <v>52.38095238095239</v>
      </c>
      <c r="P10" s="17">
        <f>N10*100/M10</f>
        <v>104.76190476190477</v>
      </c>
    </row>
    <row r="11" spans="1:16" s="2" customFormat="1" ht="58.5" customHeight="1" outlineLevel="1">
      <c r="A11" s="41" t="s">
        <v>35</v>
      </c>
      <c r="B11" s="42"/>
      <c r="C11" s="24">
        <v>111</v>
      </c>
      <c r="D11" s="43" t="s">
        <v>36</v>
      </c>
      <c r="E11" s="44"/>
      <c r="F11" s="44"/>
      <c r="G11" s="44"/>
      <c r="H11" s="44"/>
      <c r="I11" s="45" t="s">
        <v>3</v>
      </c>
      <c r="J11" s="45"/>
      <c r="K11" s="25">
        <v>120</v>
      </c>
      <c r="L11" s="20">
        <v>598.4</v>
      </c>
      <c r="M11" s="6">
        <f t="shared" si="2"/>
        <v>299.2</v>
      </c>
      <c r="N11" s="6">
        <v>405.56</v>
      </c>
      <c r="O11" s="7">
        <f t="shared" si="0"/>
        <v>67.774064171123</v>
      </c>
      <c r="P11" s="17">
        <f>N11*100/M11</f>
        <v>135.548128342246</v>
      </c>
    </row>
    <row r="12" spans="1:16" s="2" customFormat="1" ht="58.5" customHeight="1" outlineLevel="1">
      <c r="A12" s="41" t="s">
        <v>49</v>
      </c>
      <c r="B12" s="42"/>
      <c r="C12" s="24" t="s">
        <v>6</v>
      </c>
      <c r="D12" s="43" t="s">
        <v>50</v>
      </c>
      <c r="E12" s="44"/>
      <c r="F12" s="44"/>
      <c r="G12" s="44"/>
      <c r="H12" s="44"/>
      <c r="I12" s="45" t="s">
        <v>3</v>
      </c>
      <c r="J12" s="45"/>
      <c r="K12" s="25" t="s">
        <v>7</v>
      </c>
      <c r="L12" s="20">
        <v>90.7</v>
      </c>
      <c r="M12" s="6">
        <f>SUM(L12/2)</f>
        <v>45.35</v>
      </c>
      <c r="N12" s="6">
        <v>12.83</v>
      </c>
      <c r="O12" s="7">
        <f t="shared" si="0"/>
        <v>14.14553472987872</v>
      </c>
      <c r="P12" s="17">
        <f t="shared" si="1"/>
        <v>28.29106945975744</v>
      </c>
    </row>
    <row r="13" spans="1:16" s="2" customFormat="1" ht="36.75" customHeight="1" outlineLevel="1">
      <c r="A13" s="41" t="s">
        <v>52</v>
      </c>
      <c r="B13" s="42"/>
      <c r="C13" s="24">
        <v>111</v>
      </c>
      <c r="D13" s="43" t="s">
        <v>51</v>
      </c>
      <c r="E13" s="44"/>
      <c r="F13" s="44"/>
      <c r="G13" s="44"/>
      <c r="H13" s="44"/>
      <c r="I13" s="45" t="s">
        <v>3</v>
      </c>
      <c r="J13" s="45"/>
      <c r="K13" s="25">
        <v>120</v>
      </c>
      <c r="L13" s="21">
        <v>166</v>
      </c>
      <c r="M13" s="6">
        <f t="shared" si="2"/>
        <v>83</v>
      </c>
      <c r="N13" s="6">
        <v>0</v>
      </c>
      <c r="O13" s="4" t="s">
        <v>1</v>
      </c>
      <c r="P13" s="17" t="s">
        <v>1</v>
      </c>
    </row>
    <row r="14" spans="1:16" s="2" customFormat="1" ht="36.75" customHeight="1" outlineLevel="1">
      <c r="A14" s="50" t="s">
        <v>54</v>
      </c>
      <c r="B14" s="76"/>
      <c r="C14" s="24">
        <v>117</v>
      </c>
      <c r="D14" s="92" t="s">
        <v>53</v>
      </c>
      <c r="E14" s="93"/>
      <c r="F14" s="93"/>
      <c r="G14" s="93"/>
      <c r="H14" s="75"/>
      <c r="I14" s="43" t="s">
        <v>59</v>
      </c>
      <c r="J14" s="44"/>
      <c r="K14" s="25">
        <v>150</v>
      </c>
      <c r="L14" s="21">
        <v>83.74</v>
      </c>
      <c r="M14" s="6">
        <f t="shared" si="2"/>
        <v>41.87</v>
      </c>
      <c r="N14" s="6">
        <v>35.1</v>
      </c>
      <c r="O14" s="7">
        <f>N14*100/L14</f>
        <v>41.915452591354196</v>
      </c>
      <c r="P14" s="17">
        <f>N14*100/M14</f>
        <v>83.83090518270839</v>
      </c>
    </row>
    <row r="15" spans="1:16" s="2" customFormat="1" ht="47.25" customHeight="1" outlineLevel="1">
      <c r="A15" s="50" t="s">
        <v>55</v>
      </c>
      <c r="B15" s="76"/>
      <c r="C15" s="24">
        <v>117</v>
      </c>
      <c r="D15" s="92" t="s">
        <v>53</v>
      </c>
      <c r="E15" s="93"/>
      <c r="F15" s="93"/>
      <c r="G15" s="93"/>
      <c r="H15" s="75"/>
      <c r="I15" s="43" t="s">
        <v>60</v>
      </c>
      <c r="J15" s="44"/>
      <c r="K15" s="25">
        <v>150</v>
      </c>
      <c r="L15" s="21">
        <v>83.74</v>
      </c>
      <c r="M15" s="6">
        <f t="shared" si="2"/>
        <v>41.87</v>
      </c>
      <c r="N15" s="6">
        <v>26</v>
      </c>
      <c r="O15" s="7">
        <f>N15*100/L15</f>
        <v>31.048483401003107</v>
      </c>
      <c r="P15" s="17">
        <f>N15*100/M15</f>
        <v>62.096966802006214</v>
      </c>
    </row>
    <row r="16" spans="1:16" s="2" customFormat="1" ht="46.5" customHeight="1" outlineLevel="1">
      <c r="A16" s="50" t="s">
        <v>56</v>
      </c>
      <c r="B16" s="76"/>
      <c r="C16" s="24">
        <v>117</v>
      </c>
      <c r="D16" s="92" t="s">
        <v>53</v>
      </c>
      <c r="E16" s="93"/>
      <c r="F16" s="93"/>
      <c r="G16" s="93"/>
      <c r="H16" s="75"/>
      <c r="I16" s="43" t="s">
        <v>61</v>
      </c>
      <c r="J16" s="44"/>
      <c r="K16" s="25">
        <v>150</v>
      </c>
      <c r="L16" s="21">
        <v>41.62</v>
      </c>
      <c r="M16" s="6">
        <f t="shared" si="2"/>
        <v>20.81</v>
      </c>
      <c r="N16" s="6">
        <v>26</v>
      </c>
      <c r="O16" s="7">
        <f>N16*100/L16</f>
        <v>62.469966362325806</v>
      </c>
      <c r="P16" s="17">
        <f>N16*100/M16</f>
        <v>124.93993272465161</v>
      </c>
    </row>
    <row r="17" spans="1:16" s="2" customFormat="1" ht="36.75" customHeight="1" outlineLevel="1">
      <c r="A17" s="50" t="s">
        <v>57</v>
      </c>
      <c r="B17" s="76"/>
      <c r="C17" s="24">
        <v>117</v>
      </c>
      <c r="D17" s="92" t="s">
        <v>53</v>
      </c>
      <c r="E17" s="93"/>
      <c r="F17" s="93"/>
      <c r="G17" s="93"/>
      <c r="H17" s="75"/>
      <c r="I17" s="43" t="s">
        <v>62</v>
      </c>
      <c r="J17" s="44"/>
      <c r="K17" s="25">
        <v>150</v>
      </c>
      <c r="L17" s="21">
        <v>94.97</v>
      </c>
      <c r="M17" s="6">
        <f t="shared" si="2"/>
        <v>47.485</v>
      </c>
      <c r="N17" s="6">
        <v>13.7</v>
      </c>
      <c r="O17" s="7">
        <f>N17*100/L17</f>
        <v>14.42560808676424</v>
      </c>
      <c r="P17" s="17">
        <f>N17*100/M17</f>
        <v>28.85121617352848</v>
      </c>
    </row>
    <row r="18" spans="1:16" s="2" customFormat="1" ht="34.5" customHeight="1" outlineLevel="1" thickBot="1">
      <c r="A18" s="41" t="s">
        <v>58</v>
      </c>
      <c r="B18" s="42"/>
      <c r="C18" s="26">
        <v>117</v>
      </c>
      <c r="D18" s="39" t="s">
        <v>53</v>
      </c>
      <c r="E18" s="40"/>
      <c r="F18" s="40"/>
      <c r="G18" s="40"/>
      <c r="H18" s="40"/>
      <c r="I18" s="39" t="s">
        <v>63</v>
      </c>
      <c r="J18" s="40"/>
      <c r="K18" s="27">
        <v>150</v>
      </c>
      <c r="L18" s="21">
        <v>1</v>
      </c>
      <c r="M18" s="6">
        <f t="shared" si="2"/>
        <v>0.5</v>
      </c>
      <c r="N18" s="6">
        <v>1.2</v>
      </c>
      <c r="O18" s="9">
        <f>SUM(N18*100/L18)</f>
        <v>120</v>
      </c>
      <c r="P18" s="17">
        <f>SUM(N18*100/M18)</f>
        <v>240</v>
      </c>
    </row>
    <row r="19" spans="1:16" s="2" customFormat="1" ht="16.5" customHeight="1" outlineLevel="1" thickBot="1">
      <c r="A19" s="77" t="s">
        <v>21</v>
      </c>
      <c r="B19" s="78"/>
      <c r="C19" s="79"/>
      <c r="D19" s="79"/>
      <c r="E19" s="79"/>
      <c r="F19" s="79"/>
      <c r="G19" s="79"/>
      <c r="H19" s="79"/>
      <c r="I19" s="79"/>
      <c r="J19" s="79"/>
      <c r="K19" s="80"/>
      <c r="L19" s="8">
        <f>SUM(L21:L32)</f>
        <v>9812.289999999999</v>
      </c>
      <c r="M19" s="8">
        <f>SUM(M21:M32)</f>
        <v>4906.1449999999995</v>
      </c>
      <c r="N19" s="8">
        <f>SUM(N21:N32)</f>
        <v>2172.03</v>
      </c>
      <c r="O19" s="5">
        <f>N19*100/L19</f>
        <v>22.135811314178447</v>
      </c>
      <c r="P19" s="16">
        <f>N19*100/M19</f>
        <v>44.271622628356894</v>
      </c>
    </row>
    <row r="20" spans="1:16" s="2" customFormat="1" ht="25.5" customHeight="1" hidden="1" outlineLevel="1">
      <c r="A20" s="82" t="s">
        <v>10</v>
      </c>
      <c r="B20" s="83"/>
      <c r="C20" s="28" t="s">
        <v>8</v>
      </c>
      <c r="D20" s="81" t="s">
        <v>11</v>
      </c>
      <c r="E20" s="81"/>
      <c r="F20" s="81"/>
      <c r="G20" s="81"/>
      <c r="H20" s="81"/>
      <c r="I20" s="81" t="s">
        <v>3</v>
      </c>
      <c r="J20" s="81"/>
      <c r="K20" s="29" t="s">
        <v>9</v>
      </c>
      <c r="L20" s="6"/>
      <c r="M20" s="6"/>
      <c r="N20" s="6"/>
      <c r="O20" s="7"/>
      <c r="P20" s="17"/>
    </row>
    <row r="21" spans="1:16" s="2" customFormat="1" ht="26.25" customHeight="1" outlineLevel="1">
      <c r="A21" s="41" t="s">
        <v>37</v>
      </c>
      <c r="B21" s="42"/>
      <c r="C21" s="22" t="s">
        <v>8</v>
      </c>
      <c r="D21" s="47">
        <v>2555510</v>
      </c>
      <c r="E21" s="47"/>
      <c r="F21" s="47"/>
      <c r="G21" s="47"/>
      <c r="H21" s="47"/>
      <c r="I21" s="48" t="s">
        <v>3</v>
      </c>
      <c r="J21" s="49"/>
      <c r="K21" s="23">
        <v>150</v>
      </c>
      <c r="L21" s="20">
        <v>662.87</v>
      </c>
      <c r="M21" s="6">
        <f aca="true" t="shared" si="3" ref="M21:M30">SUM(L21/2)</f>
        <v>331.435</v>
      </c>
      <c r="N21" s="6">
        <v>0</v>
      </c>
      <c r="O21" s="7">
        <f>N21*100/L21</f>
        <v>0</v>
      </c>
      <c r="P21" s="17">
        <f>N21*100/M21</f>
        <v>0</v>
      </c>
    </row>
    <row r="22" spans="1:16" s="2" customFormat="1" ht="35.25" customHeight="1" outlineLevel="1">
      <c r="A22" s="50" t="s">
        <v>64</v>
      </c>
      <c r="B22" s="76"/>
      <c r="C22" s="24">
        <v>202</v>
      </c>
      <c r="D22" s="85">
        <v>2557610</v>
      </c>
      <c r="E22" s="86"/>
      <c r="F22" s="86"/>
      <c r="G22" s="86"/>
      <c r="H22" s="87"/>
      <c r="I22" s="92" t="s">
        <v>3</v>
      </c>
      <c r="J22" s="75"/>
      <c r="K22" s="25">
        <v>150</v>
      </c>
      <c r="L22" s="20">
        <v>748.43</v>
      </c>
      <c r="M22" s="6">
        <f t="shared" si="3"/>
        <v>374.215</v>
      </c>
      <c r="N22" s="6">
        <v>0</v>
      </c>
      <c r="O22" s="7"/>
      <c r="P22" s="18"/>
    </row>
    <row r="23" spans="1:16" s="2" customFormat="1" ht="50.25" customHeight="1" outlineLevel="1">
      <c r="A23" s="41" t="s">
        <v>38</v>
      </c>
      <c r="B23" s="42"/>
      <c r="C23" s="24" t="s">
        <v>8</v>
      </c>
      <c r="D23" s="45">
        <v>2999910</v>
      </c>
      <c r="E23" s="45"/>
      <c r="F23" s="45"/>
      <c r="G23" s="45"/>
      <c r="H23" s="45"/>
      <c r="I23" s="43" t="s">
        <v>24</v>
      </c>
      <c r="J23" s="44"/>
      <c r="K23" s="25">
        <v>150</v>
      </c>
      <c r="L23" s="20">
        <v>1396.84</v>
      </c>
      <c r="M23" s="6">
        <f t="shared" si="3"/>
        <v>698.42</v>
      </c>
      <c r="N23" s="6">
        <v>0</v>
      </c>
      <c r="O23" s="7">
        <f>N23*100/L23</f>
        <v>0</v>
      </c>
      <c r="P23" s="18">
        <f>N23*100/M23</f>
        <v>0</v>
      </c>
    </row>
    <row r="24" spans="1:16" s="2" customFormat="1" ht="60.75" customHeight="1" outlineLevel="1">
      <c r="A24" s="50" t="s">
        <v>65</v>
      </c>
      <c r="B24" s="76"/>
      <c r="C24" s="24">
        <v>202</v>
      </c>
      <c r="D24" s="85">
        <v>2999910</v>
      </c>
      <c r="E24" s="86"/>
      <c r="F24" s="86"/>
      <c r="G24" s="86"/>
      <c r="H24" s="87"/>
      <c r="I24" s="92" t="s">
        <v>66</v>
      </c>
      <c r="J24" s="75"/>
      <c r="K24" s="25">
        <v>150</v>
      </c>
      <c r="L24" s="20">
        <v>923.47</v>
      </c>
      <c r="M24" s="6">
        <f t="shared" si="3"/>
        <v>461.735</v>
      </c>
      <c r="N24" s="6">
        <v>0</v>
      </c>
      <c r="O24" s="7"/>
      <c r="P24" s="18"/>
    </row>
    <row r="25" spans="1:16" s="2" customFormat="1" ht="60.75" customHeight="1" outlineLevel="1">
      <c r="A25" s="94" t="s">
        <v>67</v>
      </c>
      <c r="B25" s="95"/>
      <c r="C25" s="24">
        <v>202</v>
      </c>
      <c r="D25" s="85">
        <v>4999910</v>
      </c>
      <c r="E25" s="86"/>
      <c r="F25" s="86"/>
      <c r="G25" s="86"/>
      <c r="H25" s="87"/>
      <c r="I25" s="92" t="s">
        <v>68</v>
      </c>
      <c r="J25" s="75"/>
      <c r="K25" s="25">
        <v>150</v>
      </c>
      <c r="L25" s="20">
        <v>300</v>
      </c>
      <c r="M25" s="6">
        <f t="shared" si="3"/>
        <v>150</v>
      </c>
      <c r="N25" s="6">
        <v>150</v>
      </c>
      <c r="O25" s="7">
        <f aca="true" t="shared" si="4" ref="O25:O32">N25*100/L25</f>
        <v>50</v>
      </c>
      <c r="P25" s="18">
        <f aca="true" t="shared" si="5" ref="P25:P32">N25*100/M25</f>
        <v>100</v>
      </c>
    </row>
    <row r="26" spans="1:16" s="2" customFormat="1" ht="38.25" customHeight="1" outlineLevel="1">
      <c r="A26" s="41" t="s">
        <v>39</v>
      </c>
      <c r="B26" s="42"/>
      <c r="C26" s="24" t="s">
        <v>8</v>
      </c>
      <c r="D26" s="45">
        <v>3511810</v>
      </c>
      <c r="E26" s="45"/>
      <c r="F26" s="45"/>
      <c r="G26" s="45"/>
      <c r="H26" s="45"/>
      <c r="I26" s="43" t="s">
        <v>3</v>
      </c>
      <c r="J26" s="44"/>
      <c r="K26" s="25">
        <v>150</v>
      </c>
      <c r="L26" s="20">
        <v>222.4</v>
      </c>
      <c r="M26" s="6">
        <f t="shared" si="3"/>
        <v>111.2</v>
      </c>
      <c r="N26" s="6">
        <v>112.13</v>
      </c>
      <c r="O26" s="7">
        <f t="shared" si="4"/>
        <v>50.4181654676259</v>
      </c>
      <c r="P26" s="18">
        <f t="shared" si="5"/>
        <v>100.8363309352518</v>
      </c>
    </row>
    <row r="27" spans="1:16" s="2" customFormat="1" ht="36.75" customHeight="1" outlineLevel="1">
      <c r="A27" s="50" t="s">
        <v>40</v>
      </c>
      <c r="B27" s="51"/>
      <c r="C27" s="24">
        <v>207</v>
      </c>
      <c r="D27" s="45">
        <v>502010</v>
      </c>
      <c r="E27" s="45"/>
      <c r="F27" s="45"/>
      <c r="G27" s="45"/>
      <c r="H27" s="45"/>
      <c r="I27" s="43" t="s">
        <v>3</v>
      </c>
      <c r="J27" s="44"/>
      <c r="K27" s="25">
        <v>150</v>
      </c>
      <c r="L27" s="21">
        <v>22.06</v>
      </c>
      <c r="M27" s="6">
        <f t="shared" si="3"/>
        <v>11.03</v>
      </c>
      <c r="N27" s="6">
        <v>128.5</v>
      </c>
      <c r="O27" s="7">
        <f t="shared" si="4"/>
        <v>582.5022665457842</v>
      </c>
      <c r="P27" s="18">
        <f t="shared" si="5"/>
        <v>1165.0045330915684</v>
      </c>
    </row>
    <row r="28" spans="1:16" s="2" customFormat="1" ht="36" customHeight="1" outlineLevel="1">
      <c r="A28" s="50" t="s">
        <v>41</v>
      </c>
      <c r="B28" s="76"/>
      <c r="C28" s="24">
        <v>202</v>
      </c>
      <c r="D28" s="96" t="s">
        <v>42</v>
      </c>
      <c r="E28" s="97"/>
      <c r="F28" s="97"/>
      <c r="G28" s="97"/>
      <c r="H28" s="98"/>
      <c r="I28" s="43" t="s">
        <v>3</v>
      </c>
      <c r="J28" s="44"/>
      <c r="K28" s="25">
        <v>150</v>
      </c>
      <c r="L28" s="20">
        <v>2502.5</v>
      </c>
      <c r="M28" s="6">
        <f t="shared" si="3"/>
        <v>1251.25</v>
      </c>
      <c r="N28" s="6">
        <v>1193</v>
      </c>
      <c r="O28" s="7">
        <f t="shared" si="4"/>
        <v>47.672327672327675</v>
      </c>
      <c r="P28" s="19">
        <f t="shared" si="5"/>
        <v>95.34465534465535</v>
      </c>
    </row>
    <row r="29" spans="1:16" s="2" customFormat="1" ht="68.25" customHeight="1" outlineLevel="1">
      <c r="A29" s="50" t="s">
        <v>43</v>
      </c>
      <c r="B29" s="76"/>
      <c r="C29" s="30" t="s">
        <v>8</v>
      </c>
      <c r="D29" s="84" t="s">
        <v>44</v>
      </c>
      <c r="E29" s="84"/>
      <c r="F29" s="84"/>
      <c r="G29" s="84"/>
      <c r="H29" s="84"/>
      <c r="I29" s="75" t="s">
        <v>45</v>
      </c>
      <c r="J29" s="44"/>
      <c r="K29" s="25">
        <v>150</v>
      </c>
      <c r="L29" s="20">
        <v>350</v>
      </c>
      <c r="M29" s="6">
        <f t="shared" si="3"/>
        <v>175</v>
      </c>
      <c r="N29" s="6">
        <v>350</v>
      </c>
      <c r="O29" s="7">
        <f t="shared" si="4"/>
        <v>100</v>
      </c>
      <c r="P29" s="17">
        <f t="shared" si="5"/>
        <v>200</v>
      </c>
    </row>
    <row r="30" spans="1:16" s="2" customFormat="1" ht="83.25" customHeight="1" outlineLevel="1">
      <c r="A30" s="50" t="s">
        <v>46</v>
      </c>
      <c r="B30" s="76"/>
      <c r="C30" s="30" t="s">
        <v>8</v>
      </c>
      <c r="D30" s="84" t="s">
        <v>44</v>
      </c>
      <c r="E30" s="84"/>
      <c r="F30" s="84"/>
      <c r="G30" s="84"/>
      <c r="H30" s="84"/>
      <c r="I30" s="75" t="s">
        <v>47</v>
      </c>
      <c r="J30" s="44"/>
      <c r="K30" s="25">
        <v>150</v>
      </c>
      <c r="L30" s="20">
        <v>100</v>
      </c>
      <c r="M30" s="6">
        <f t="shared" si="3"/>
        <v>50</v>
      </c>
      <c r="N30" s="6">
        <v>0</v>
      </c>
      <c r="O30" s="7">
        <f t="shared" si="4"/>
        <v>0</v>
      </c>
      <c r="P30" s="19">
        <f t="shared" si="5"/>
        <v>0</v>
      </c>
    </row>
    <row r="31" spans="1:16" s="2" customFormat="1" ht="63.75" customHeight="1" outlineLevel="1" thickBot="1">
      <c r="A31" s="88" t="s">
        <v>48</v>
      </c>
      <c r="B31" s="89"/>
      <c r="C31" s="31" t="s">
        <v>8</v>
      </c>
      <c r="D31" s="90" t="s">
        <v>44</v>
      </c>
      <c r="E31" s="90"/>
      <c r="F31" s="90"/>
      <c r="G31" s="90"/>
      <c r="H31" s="90"/>
      <c r="I31" s="91" t="s">
        <v>26</v>
      </c>
      <c r="J31" s="40"/>
      <c r="K31" s="27">
        <v>150</v>
      </c>
      <c r="L31" s="35">
        <v>981</v>
      </c>
      <c r="M31" s="32">
        <f>SUM(L31/2)</f>
        <v>490.5</v>
      </c>
      <c r="N31" s="32">
        <v>238.4</v>
      </c>
      <c r="O31" s="36">
        <f t="shared" si="4"/>
        <v>24.301732925586137</v>
      </c>
      <c r="P31" s="18">
        <f t="shared" si="5"/>
        <v>48.603465851172274</v>
      </c>
    </row>
    <row r="32" spans="1:16" s="2" customFormat="1" ht="58.5" customHeight="1" outlineLevel="1" thickBot="1">
      <c r="A32" s="88" t="s">
        <v>69</v>
      </c>
      <c r="B32" s="89"/>
      <c r="C32" s="31" t="s">
        <v>8</v>
      </c>
      <c r="D32" s="90" t="s">
        <v>70</v>
      </c>
      <c r="E32" s="90"/>
      <c r="F32" s="90"/>
      <c r="G32" s="90"/>
      <c r="H32" s="90"/>
      <c r="I32" s="91" t="s">
        <v>71</v>
      </c>
      <c r="J32" s="40"/>
      <c r="K32" s="34">
        <v>150</v>
      </c>
      <c r="L32" s="37">
        <v>1602.72</v>
      </c>
      <c r="M32" s="38">
        <f>SUM(L32/2)</f>
        <v>801.36</v>
      </c>
      <c r="N32" s="38">
        <v>0</v>
      </c>
      <c r="O32" s="38">
        <f t="shared" si="4"/>
        <v>0</v>
      </c>
      <c r="P32" s="33">
        <f t="shared" si="5"/>
        <v>0</v>
      </c>
    </row>
    <row r="33" spans="1:15" s="1" customFormat="1" ht="12.75" customHeight="1">
      <c r="A33" s="46" t="s">
        <v>0</v>
      </c>
      <c r="B33" s="46"/>
      <c r="C33" s="46"/>
      <c r="D33" s="46"/>
      <c r="E33" s="46"/>
      <c r="F33" s="46"/>
      <c r="G33" s="46"/>
      <c r="H33" s="46"/>
      <c r="I33" s="46"/>
      <c r="J33" s="46"/>
      <c r="K33" s="12"/>
      <c r="L33" s="12"/>
      <c r="M33" s="12"/>
      <c r="N33" s="13"/>
      <c r="O33" s="12" t="s">
        <v>12</v>
      </c>
    </row>
  </sheetData>
  <sheetProtection/>
  <mergeCells count="91">
    <mergeCell ref="A31:B31"/>
    <mergeCell ref="D31:H31"/>
    <mergeCell ref="I31:J31"/>
    <mergeCell ref="D28:H28"/>
    <mergeCell ref="I28:J28"/>
    <mergeCell ref="A26:B26"/>
    <mergeCell ref="I14:J14"/>
    <mergeCell ref="D15:H15"/>
    <mergeCell ref="I15:J15"/>
    <mergeCell ref="D16:H16"/>
    <mergeCell ref="I16:J16"/>
    <mergeCell ref="I24:J24"/>
    <mergeCell ref="D17:H17"/>
    <mergeCell ref="I17:J17"/>
    <mergeCell ref="A22:B22"/>
    <mergeCell ref="D22:H22"/>
    <mergeCell ref="I22:J22"/>
    <mergeCell ref="A14:B14"/>
    <mergeCell ref="A15:B15"/>
    <mergeCell ref="A16:B16"/>
    <mergeCell ref="A17:B17"/>
    <mergeCell ref="D14:H14"/>
    <mergeCell ref="A13:B13"/>
    <mergeCell ref="D13:H13"/>
    <mergeCell ref="I13:J13"/>
    <mergeCell ref="D26:H26"/>
    <mergeCell ref="I20:J20"/>
    <mergeCell ref="A32:B32"/>
    <mergeCell ref="D32:H32"/>
    <mergeCell ref="I32:J32"/>
    <mergeCell ref="A29:B29"/>
    <mergeCell ref="D29:H29"/>
    <mergeCell ref="A19:K19"/>
    <mergeCell ref="D20:H20"/>
    <mergeCell ref="A20:B20"/>
    <mergeCell ref="A30:B30"/>
    <mergeCell ref="D30:H30"/>
    <mergeCell ref="I30:J30"/>
    <mergeCell ref="A24:B24"/>
    <mergeCell ref="D24:H24"/>
    <mergeCell ref="A25:B25"/>
    <mergeCell ref="D25:H25"/>
    <mergeCell ref="I29:J29"/>
    <mergeCell ref="A23:B23"/>
    <mergeCell ref="D23:H23"/>
    <mergeCell ref="I23:J23"/>
    <mergeCell ref="I26:J26"/>
    <mergeCell ref="A28:B28"/>
    <mergeCell ref="I25:J25"/>
    <mergeCell ref="D12:H12"/>
    <mergeCell ref="I12:J12"/>
    <mergeCell ref="I6:J6"/>
    <mergeCell ref="D11:H11"/>
    <mergeCell ref="I11:J11"/>
    <mergeCell ref="A12:B12"/>
    <mergeCell ref="A7:B7"/>
    <mergeCell ref="A9:B9"/>
    <mergeCell ref="D7:H7"/>
    <mergeCell ref="I7:J7"/>
    <mergeCell ref="A6:B6"/>
    <mergeCell ref="D6:H6"/>
    <mergeCell ref="I8:J8"/>
    <mergeCell ref="N2:N3"/>
    <mergeCell ref="A5:K5"/>
    <mergeCell ref="A4:K4"/>
    <mergeCell ref="M2:M3"/>
    <mergeCell ref="D9:H9"/>
    <mergeCell ref="I9:J9"/>
    <mergeCell ref="A2:B3"/>
    <mergeCell ref="C2:K3"/>
    <mergeCell ref="L2:L3"/>
    <mergeCell ref="A11:B11"/>
    <mergeCell ref="A27:B27"/>
    <mergeCell ref="D27:H27"/>
    <mergeCell ref="I27:J27"/>
    <mergeCell ref="A18:B18"/>
    <mergeCell ref="A1:P1"/>
    <mergeCell ref="O2:O3"/>
    <mergeCell ref="P2:P3"/>
    <mergeCell ref="A8:B8"/>
    <mergeCell ref="D8:H8"/>
    <mergeCell ref="D18:H18"/>
    <mergeCell ref="I18:J18"/>
    <mergeCell ref="A10:B10"/>
    <mergeCell ref="D10:H10"/>
    <mergeCell ref="I10:J10"/>
    <mergeCell ref="A33:B33"/>
    <mergeCell ref="C33:J33"/>
    <mergeCell ref="A21:B21"/>
    <mergeCell ref="D21:H21"/>
    <mergeCell ref="I21:J21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offis</cp:lastModifiedBy>
  <cp:lastPrinted>2021-09-08T11:31:22Z</cp:lastPrinted>
  <dcterms:created xsi:type="dcterms:W3CDTF">2016-04-27T04:40:17Z</dcterms:created>
  <dcterms:modified xsi:type="dcterms:W3CDTF">2021-09-08T11:31:52Z</dcterms:modified>
  <cp:category/>
  <cp:version/>
  <cp:contentType/>
  <cp:contentStatus/>
  <cp:revision>1</cp:revision>
</cp:coreProperties>
</file>